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wf545/Dropbox (GloriamGroup)/1.Databases/GPCRdb/ToDos/4.Biased_signaling/Guidelines/"/>
    </mc:Choice>
  </mc:AlternateContent>
  <xr:revisionPtr revIDLastSave="0" documentId="13_ncr:1_{514675C7-F100-AF4D-BADD-D28C886478DA}" xr6:coauthVersionLast="47" xr6:coauthVersionMax="47" xr10:uidLastSave="{00000000-0000-0000-0000-000000000000}"/>
  <bookViews>
    <workbookView xWindow="0" yWindow="760" windowWidth="17280" windowHeight="19880" xr2:uid="{574A6BE2-D4CB-AF42-B87E-DFFEAB68AB76}"/>
  </bookViews>
  <sheets>
    <sheet name="BiasFactorCalcul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K4" i="1"/>
  <c r="F4" i="1"/>
  <c r="I3" i="1"/>
  <c r="E4" i="1"/>
  <c r="E3" i="1"/>
  <c r="L3" i="1"/>
  <c r="I4" i="1"/>
  <c r="I5" i="1"/>
  <c r="I6" i="1"/>
  <c r="I7" i="1"/>
  <c r="E5" i="1"/>
  <c r="E6" i="1"/>
  <c r="E7" i="1"/>
  <c r="F5" i="1" l="1"/>
  <c r="F6" i="1"/>
  <c r="F7" i="1"/>
  <c r="K6" i="1"/>
  <c r="L6" i="1" s="1"/>
  <c r="L4" i="1" l="1"/>
  <c r="K5" i="1"/>
  <c r="L5" i="1" s="1"/>
  <c r="K7" i="1"/>
  <c r="L7" i="1" s="1"/>
</calcChain>
</file>

<file path=xl/sharedStrings.xml><?xml version="1.0" encoding="utf-8"?>
<sst xmlns="http://schemas.openxmlformats.org/spreadsheetml/2006/main" count="36" uniqueCount="27">
  <si>
    <t>Salvinorin A</t>
  </si>
  <si>
    <t>GR 89696</t>
  </si>
  <si>
    <t>ICI 199,441</t>
  </si>
  <si>
    <t>RB 48</t>
  </si>
  <si>
    <t>RB 64</t>
  </si>
  <si>
    <t>G protein</t>
  </si>
  <si>
    <t>Arrestin</t>
  </si>
  <si>
    <t>Ligand</t>
  </si>
  <si>
    <t>Bias
plot
slope</t>
  </si>
  <si>
    <t>Emax
(%)*</t>
  </si>
  <si>
    <t>For</t>
  </si>
  <si>
    <t>Ligand bias</t>
  </si>
  <si>
    <r>
      <t>Log
(Emax/EC</t>
    </r>
    <r>
      <rPr>
        <b/>
        <vertAlign val="subscript"/>
        <sz val="8"/>
        <color theme="1"/>
        <rFont val="Arial"/>
        <family val="2"/>
      </rPr>
      <t>50</t>
    </r>
    <r>
      <rPr>
        <b/>
        <sz val="8"/>
        <color theme="1"/>
        <rFont val="Arial"/>
        <family val="2"/>
      </rPr>
      <t>)</t>
    </r>
  </si>
  <si>
    <r>
      <t>ΔLog
(Emax/EC</t>
    </r>
    <r>
      <rPr>
        <b/>
        <vertAlign val="subscript"/>
        <sz val="8"/>
        <color theme="1"/>
        <rFont val="Arial"/>
        <family val="2"/>
      </rPr>
      <t>50</t>
    </r>
    <r>
      <rPr>
        <b/>
        <sz val="8"/>
        <color theme="1"/>
        <rFont val="Arial"/>
        <family val="2"/>
      </rPr>
      <t>)</t>
    </r>
  </si>
  <si>
    <r>
      <t>ΔΔLog
(Emax/EC</t>
    </r>
    <r>
      <rPr>
        <b/>
        <vertAlign val="subscript"/>
        <sz val="8"/>
        <color theme="1"/>
        <rFont val="Arial"/>
        <family val="2"/>
      </rPr>
      <t>50</t>
    </r>
    <r>
      <rPr>
        <b/>
        <sz val="8"/>
        <color theme="1"/>
        <rFont val="Arial"/>
        <family val="2"/>
      </rPr>
      <t>)</t>
    </r>
  </si>
  <si>
    <t>0.0 (ref.)</t>
  </si>
  <si>
    <t>- (ref.)</t>
  </si>
  <si>
    <t>Bias
factor</t>
  </si>
  <si>
    <r>
      <t>Adaptation for ΔΔLog(𝜏/K</t>
    </r>
    <r>
      <rPr>
        <b/>
        <vertAlign val="subscript"/>
        <sz val="8"/>
        <color theme="1"/>
        <rFont val="Arial"/>
        <family val="2"/>
      </rPr>
      <t>A</t>
    </r>
    <r>
      <rPr>
        <b/>
        <sz val="8"/>
        <color theme="1"/>
        <rFont val="Arial"/>
        <family val="2"/>
      </rPr>
      <t xml:space="preserve">) </t>
    </r>
  </si>
  <si>
    <t>Emax/EC50 is replaced by Log(𝜏/KA)</t>
  </si>
  <si>
    <t>Explanation</t>
  </si>
  <si>
    <t>Grey scaling depicts the order in which columns are used in formula</t>
  </si>
  <si>
    <t>Formula can be seen inside each cell</t>
  </si>
  <si>
    <r>
      <t>*Emax is often reported as percent, but is multiplied by 0.01 to be expressed as fractions when calculatingLog(Emax/EC</t>
    </r>
    <r>
      <rPr>
        <vertAlign val="subscript"/>
        <sz val="8"/>
        <color theme="1"/>
        <rFont val="Arial"/>
        <family val="2"/>
      </rPr>
      <t>50</t>
    </r>
    <r>
      <rPr>
        <sz val="8"/>
        <color theme="1"/>
        <rFont val="Arial"/>
        <family val="2"/>
      </rPr>
      <t>)</t>
    </r>
  </si>
  <si>
    <r>
      <t>Unless individual 𝜏 and KA values are known, the Emax and EC</t>
    </r>
    <r>
      <rPr>
        <vertAlign val="subscript"/>
        <sz val="8"/>
        <color theme="1"/>
        <rFont val="Arial"/>
        <family val="2"/>
      </rPr>
      <t>50</t>
    </r>
    <r>
      <rPr>
        <sz val="8"/>
        <color theme="1"/>
        <rFont val="Arial"/>
        <family val="2"/>
      </rPr>
      <t xml:space="preserve"> columns are replaced with a single 𝜏/K</t>
    </r>
    <r>
      <rPr>
        <vertAlign val="sub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 xml:space="preserve"> column</t>
    </r>
  </si>
  <si>
    <r>
      <t>EC</t>
    </r>
    <r>
      <rPr>
        <b/>
        <vertAlign val="subscript"/>
        <sz val="8"/>
        <color theme="1"/>
        <rFont val="Arial"/>
        <family val="2"/>
      </rPr>
      <t>50</t>
    </r>
    <r>
      <rPr>
        <b/>
        <sz val="8"/>
        <color theme="1"/>
        <rFont val="Arial"/>
        <family val="2"/>
      </rPr>
      <t xml:space="preserve">
(nM)</t>
    </r>
    <r>
      <rPr>
        <b/>
        <vertAlign val="superscript"/>
        <sz val="8"/>
        <color theme="1"/>
        <rFont val="Arial"/>
        <family val="2"/>
      </rPr>
      <t>#</t>
    </r>
  </si>
  <si>
    <r>
      <rPr>
        <vertAlign val="superscript"/>
        <sz val="8"/>
        <color theme="1"/>
        <rFont val="Arial"/>
        <family val="2"/>
      </rPr>
      <t>#</t>
    </r>
    <r>
      <rPr>
        <sz val="8"/>
        <color theme="1"/>
        <rFont val="Arial"/>
        <family val="2"/>
      </rPr>
      <t>EC</t>
    </r>
    <r>
      <rPr>
        <vertAlign val="subscript"/>
        <sz val="8"/>
        <color theme="1"/>
        <rFont val="Arial"/>
        <family val="2"/>
      </rPr>
      <t>50</t>
    </r>
    <r>
      <rPr>
        <sz val="8"/>
        <color theme="1"/>
        <rFont val="Arial"/>
        <family val="2"/>
      </rPr>
      <t xml:space="preserve"> is reported with different units or as pEC</t>
    </r>
    <r>
      <rPr>
        <vertAlign val="subscript"/>
        <sz val="8"/>
        <color theme="1"/>
        <rFont val="Arial"/>
        <family val="2"/>
      </rPr>
      <t>50</t>
    </r>
    <r>
      <rPr>
        <sz val="8"/>
        <color theme="1"/>
        <rFont val="Arial"/>
        <family val="2"/>
      </rPr>
      <t>, but is expressed as a scientific number (X*10^</t>
    </r>
    <r>
      <rPr>
        <vertAlign val="superscript"/>
        <sz val="8"/>
        <color theme="1"/>
        <rFont val="Arial"/>
        <family val="2"/>
      </rPr>
      <t>-Y</t>
    </r>
    <r>
      <rPr>
        <sz val="8"/>
        <color theme="1"/>
        <rFont val="Arial"/>
        <family val="2"/>
      </rPr>
      <t>) when calculatingLog(Emax/EC</t>
    </r>
    <r>
      <rPr>
        <vertAlign val="subscript"/>
        <sz val="8"/>
        <color theme="1"/>
        <rFont val="Arial"/>
        <family val="2"/>
      </rPr>
      <t>50</t>
    </r>
    <r>
      <rPr>
        <sz val="8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</si>
</sst>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bscript"/>
      <sz val="8"/>
      <color theme="1"/>
      <name val="Arial"/>
      <family val="2"/>
    </font>
    <font>
      <vertAlign val="subscript"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164" fontId="2" fillId="3" borderId="0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164" fontId="2" fillId="4" borderId="0" xfId="0" applyNumberFormat="1" applyFont="1" applyFill="1" applyBorder="1" applyAlignment="1">
      <alignment horizontal="right" vertical="center" wrapText="1"/>
    </xf>
    <xf numFmtId="164" fontId="2" fillId="5" borderId="4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164" fontId="2" fillId="4" borderId="7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164" fontId="2" fillId="3" borderId="7" xfId="0" applyNumberFormat="1" applyFont="1" applyFill="1" applyBorder="1" applyAlignment="1">
      <alignment horizontal="right" vertical="center" wrapText="1"/>
    </xf>
    <xf numFmtId="164" fontId="2" fillId="5" borderId="6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1" fillId="5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right" vertical="center" wrapText="1"/>
    </xf>
    <xf numFmtId="164" fontId="2" fillId="5" borderId="3" xfId="0" quotePrefix="1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right" vertical="center" wrapText="1"/>
    </xf>
    <xf numFmtId="164" fontId="2" fillId="5" borderId="0" xfId="0" applyNumberFormat="1" applyFont="1" applyFill="1" applyBorder="1" applyAlignment="1">
      <alignment horizontal="right" vertical="center" wrapText="1"/>
    </xf>
    <xf numFmtId="1" fontId="2" fillId="5" borderId="0" xfId="0" applyNumberFormat="1" applyFont="1" applyFill="1" applyBorder="1" applyAlignment="1">
      <alignment horizontal="right" vertical="center" wrapText="1"/>
    </xf>
    <xf numFmtId="1" fontId="2" fillId="5" borderId="7" xfId="0" applyNumberFormat="1" applyFont="1" applyFill="1" applyBorder="1" applyAlignment="1">
      <alignment horizontal="righ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0" fontId="1" fillId="0" borderId="0" xfId="0" applyFont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84903-C942-A745-9E76-4F9A4382B7C3}">
  <dimension ref="A1:N19"/>
  <sheetViews>
    <sheetView tabSelected="1" topLeftCell="E1" zoomScale="276" zoomScaleNormal="276" workbookViewId="0">
      <selection activeCell="I11" sqref="I11"/>
    </sheetView>
  </sheetViews>
  <sheetFormatPr baseColWidth="10" defaultRowHeight="11" x14ac:dyDescent="0.15"/>
  <cols>
    <col min="1" max="1" width="7.6640625" style="1" bestFit="1" customWidth="1"/>
    <col min="2" max="3" width="4.1640625" style="1" bestFit="1" customWidth="1"/>
    <col min="4" max="4" width="4.1640625" style="1" customWidth="1"/>
    <col min="5" max="6" width="8.33203125" style="1" bestFit="1" customWidth="1"/>
    <col min="7" max="7" width="4.1640625" style="1" bestFit="1" customWidth="1"/>
    <col min="8" max="8" width="3.83203125" style="1" bestFit="1" customWidth="1"/>
    <col min="9" max="11" width="8.33203125" style="1" bestFit="1" customWidth="1"/>
    <col min="12" max="12" width="4.5" style="1" bestFit="1" customWidth="1"/>
    <col min="13" max="13" width="6" style="1" bestFit="1" customWidth="1"/>
    <col min="14" max="16384" width="10.83203125" style="1"/>
  </cols>
  <sheetData>
    <row r="1" spans="1:14" x14ac:dyDescent="0.15">
      <c r="A1" s="44" t="s">
        <v>7</v>
      </c>
      <c r="B1" s="42" t="s">
        <v>8</v>
      </c>
      <c r="C1" s="46" t="s">
        <v>5</v>
      </c>
      <c r="D1" s="46"/>
      <c r="E1" s="46"/>
      <c r="F1" s="46"/>
      <c r="G1" s="44" t="s">
        <v>6</v>
      </c>
      <c r="H1" s="46"/>
      <c r="I1" s="46"/>
      <c r="J1" s="46"/>
      <c r="K1" s="39" t="s">
        <v>11</v>
      </c>
      <c r="L1" s="40"/>
      <c r="M1" s="41"/>
    </row>
    <row r="2" spans="1:14" ht="38" x14ac:dyDescent="0.15">
      <c r="A2" s="45"/>
      <c r="B2" s="43"/>
      <c r="C2" s="2" t="s">
        <v>9</v>
      </c>
      <c r="D2" s="2" t="s">
        <v>25</v>
      </c>
      <c r="E2" s="3" t="s">
        <v>12</v>
      </c>
      <c r="F2" s="4" t="s">
        <v>13</v>
      </c>
      <c r="G2" s="5" t="s">
        <v>9</v>
      </c>
      <c r="H2" s="2" t="s">
        <v>25</v>
      </c>
      <c r="I2" s="3" t="s">
        <v>12</v>
      </c>
      <c r="J2" s="4" t="s">
        <v>13</v>
      </c>
      <c r="K2" s="6" t="s">
        <v>14</v>
      </c>
      <c r="L2" s="27" t="s">
        <v>17</v>
      </c>
      <c r="M2" s="22" t="s">
        <v>10</v>
      </c>
    </row>
    <row r="3" spans="1:14" ht="12" customHeight="1" x14ac:dyDescent="0.15">
      <c r="A3" s="7" t="s">
        <v>0</v>
      </c>
      <c r="B3" s="32">
        <v>1</v>
      </c>
      <c r="C3" s="8">
        <v>99.7</v>
      </c>
      <c r="D3" s="8">
        <v>5.1829999999999998</v>
      </c>
      <c r="E3" s="9">
        <f>LOG10((C3*0.01)/(D3*10^-9))</f>
        <v>8.2841139494721254</v>
      </c>
      <c r="F3" s="11" t="s">
        <v>15</v>
      </c>
      <c r="G3" s="10">
        <v>97.2</v>
      </c>
      <c r="H3" s="8">
        <v>5.75</v>
      </c>
      <c r="I3" s="9">
        <f>LOG10((G3*0.01)/(H3*10^-9))</f>
        <v>8.227998420236645</v>
      </c>
      <c r="J3" s="11" t="s">
        <v>15</v>
      </c>
      <c r="K3" s="25">
        <v>0</v>
      </c>
      <c r="L3" s="28">
        <f>10^K3</f>
        <v>1</v>
      </c>
      <c r="M3" s="26" t="s">
        <v>16</v>
      </c>
      <c r="N3" s="19"/>
    </row>
    <row r="4" spans="1:14" ht="12" x14ac:dyDescent="0.15">
      <c r="A4" s="7" t="s">
        <v>1</v>
      </c>
      <c r="B4" s="32">
        <v>0.6</v>
      </c>
      <c r="C4" s="8">
        <v>96.4</v>
      </c>
      <c r="D4" s="8">
        <v>0.97</v>
      </c>
      <c r="E4" s="9">
        <f>LOG10((C4*0.01)/(D4*10^-9))</f>
        <v>8.9973052996365865</v>
      </c>
      <c r="F4" s="11">
        <f>E4-$E$3</f>
        <v>0.71319135016446111</v>
      </c>
      <c r="G4" s="10">
        <v>92.8</v>
      </c>
      <c r="H4" s="8">
        <v>0.25900000000000001</v>
      </c>
      <c r="I4" s="9">
        <f t="shared" ref="I4:I7" si="0">LOG10((G4*0.01)/(H4*10^-9))</f>
        <v>9.55424821213761</v>
      </c>
      <c r="J4" s="11">
        <f>I4-$I$3</f>
        <v>1.326249791900965</v>
      </c>
      <c r="K4" s="12">
        <f>MAX(F4,J4)-MIN(F4,J4)</f>
        <v>0.61305844173650392</v>
      </c>
      <c r="L4" s="29">
        <f>10^K4</f>
        <v>4.102593066655893</v>
      </c>
      <c r="M4" s="23" t="s">
        <v>6</v>
      </c>
    </row>
    <row r="5" spans="1:14" ht="12" x14ac:dyDescent="0.15">
      <c r="A5" s="7" t="s">
        <v>2</v>
      </c>
      <c r="B5" s="32">
        <v>0.7</v>
      </c>
      <c r="C5" s="8">
        <v>101</v>
      </c>
      <c r="D5" s="8">
        <v>1.63</v>
      </c>
      <c r="E5" s="9">
        <f t="shared" ref="E5:E7" si="1">LOG10((C5*0.01)/(D5*10^-9))</f>
        <v>8.792133769378685</v>
      </c>
      <c r="F5" s="11">
        <f>E5-$E$3</f>
        <v>0.50801981990655953</v>
      </c>
      <c r="G5" s="10">
        <v>84.8</v>
      </c>
      <c r="H5" s="8">
        <v>0.42799999999999999</v>
      </c>
      <c r="I5" s="9">
        <f t="shared" si="0"/>
        <v>9.2969520832435411</v>
      </c>
      <c r="J5" s="11">
        <f t="shared" ref="J5:J7" si="2">I5-$I$3</f>
        <v>1.0689536630068961</v>
      </c>
      <c r="K5" s="12">
        <f t="shared" ref="K5:K7" si="3">MAX(F5,J5)-MIN(F5,J5)</f>
        <v>0.56093384310033656</v>
      </c>
      <c r="L5" s="29">
        <f t="shared" ref="L5:L7" si="4">10^K5</f>
        <v>3.6385960448371453</v>
      </c>
      <c r="M5" s="23" t="s">
        <v>6</v>
      </c>
    </row>
    <row r="6" spans="1:14" ht="12" x14ac:dyDescent="0.15">
      <c r="A6" s="7" t="s">
        <v>3</v>
      </c>
      <c r="B6" s="32">
        <v>1.8</v>
      </c>
      <c r="C6" s="8">
        <v>101</v>
      </c>
      <c r="D6" s="8">
        <v>8.82</v>
      </c>
      <c r="E6" s="9">
        <f t="shared" si="1"/>
        <v>8.0588527886508228</v>
      </c>
      <c r="F6" s="11">
        <f t="shared" ref="F6:F7" si="5">E6-$E$3</f>
        <v>-0.22526116082130265</v>
      </c>
      <c r="G6" s="10">
        <v>63.2</v>
      </c>
      <c r="H6" s="8">
        <v>143</v>
      </c>
      <c r="I6" s="9">
        <f t="shared" si="0"/>
        <v>6.6453810408173233</v>
      </c>
      <c r="J6" s="11">
        <f t="shared" si="2"/>
        <v>-1.5826173794193217</v>
      </c>
      <c r="K6" s="12">
        <f t="shared" si="3"/>
        <v>1.357356218598019</v>
      </c>
      <c r="L6" s="30">
        <f t="shared" si="4"/>
        <v>22.769642849679407</v>
      </c>
      <c r="M6" s="23" t="s">
        <v>5</v>
      </c>
    </row>
    <row r="7" spans="1:14" ht="12" x14ac:dyDescent="0.15">
      <c r="A7" s="13" t="s">
        <v>4</v>
      </c>
      <c r="B7" s="33">
        <v>1.3</v>
      </c>
      <c r="C7" s="14">
        <v>101</v>
      </c>
      <c r="D7" s="14">
        <v>5.29</v>
      </c>
      <c r="E7" s="17">
        <f t="shared" si="1"/>
        <v>8.280865701747457</v>
      </c>
      <c r="F7" s="15">
        <f t="shared" si="5"/>
        <v>-3.2482477246684738E-3</v>
      </c>
      <c r="G7" s="16">
        <v>104</v>
      </c>
      <c r="H7" s="14">
        <v>391</v>
      </c>
      <c r="I7" s="17">
        <f t="shared" si="0"/>
        <v>6.4248565819029135</v>
      </c>
      <c r="J7" s="47">
        <f t="shared" si="2"/>
        <v>-1.8031418383337314</v>
      </c>
      <c r="K7" s="18">
        <f t="shared" si="3"/>
        <v>1.799893590609063</v>
      </c>
      <c r="L7" s="31">
        <f t="shared" si="4"/>
        <v>63.080276834575294</v>
      </c>
      <c r="M7" s="24" t="s">
        <v>5</v>
      </c>
    </row>
    <row r="8" spans="1:14" s="19" customFormat="1" x14ac:dyDescent="0.15">
      <c r="A8" s="36"/>
      <c r="B8" s="21"/>
      <c r="C8" s="20"/>
      <c r="D8" s="20"/>
      <c r="E8" s="21"/>
      <c r="F8" s="21"/>
      <c r="G8" s="20"/>
      <c r="H8" s="20"/>
      <c r="I8" s="21"/>
      <c r="J8" s="21"/>
      <c r="K8" s="21"/>
      <c r="L8" s="37"/>
      <c r="M8" s="38"/>
    </row>
    <row r="9" spans="1:14" s="19" customFormat="1" x14ac:dyDescent="0.15">
      <c r="A9" s="36"/>
      <c r="B9" s="21"/>
      <c r="C9" s="20"/>
      <c r="D9" s="20"/>
      <c r="E9" s="21"/>
      <c r="F9" s="21"/>
      <c r="G9" s="20"/>
      <c r="H9" s="20"/>
      <c r="I9" s="21"/>
      <c r="J9" s="21"/>
      <c r="K9" s="21"/>
      <c r="L9" s="37"/>
      <c r="M9" s="38"/>
    </row>
    <row r="11" spans="1:14" x14ac:dyDescent="0.15">
      <c r="A11" s="34" t="s">
        <v>20</v>
      </c>
      <c r="B11" s="19"/>
      <c r="C11" s="20"/>
      <c r="D11" s="20"/>
      <c r="E11" s="21"/>
      <c r="F11" s="19"/>
      <c r="G11" s="19"/>
    </row>
    <row r="12" spans="1:14" x14ac:dyDescent="0.15">
      <c r="A12" s="1" t="s">
        <v>21</v>
      </c>
      <c r="B12" s="19"/>
      <c r="C12" s="20"/>
      <c r="D12" s="20"/>
      <c r="E12" s="21"/>
      <c r="F12" s="19"/>
      <c r="G12" s="19"/>
    </row>
    <row r="13" spans="1:14" x14ac:dyDescent="0.15">
      <c r="A13" s="1" t="s">
        <v>22</v>
      </c>
      <c r="B13" s="19"/>
      <c r="C13" s="20"/>
      <c r="D13" s="20"/>
      <c r="E13" s="21"/>
      <c r="F13" s="19"/>
      <c r="G13" s="19"/>
    </row>
    <row r="14" spans="1:14" x14ac:dyDescent="0.15">
      <c r="A14" s="1" t="s">
        <v>23</v>
      </c>
      <c r="B14" s="19"/>
      <c r="C14" s="20"/>
      <c r="D14" s="20"/>
      <c r="E14" s="21"/>
      <c r="F14" s="19"/>
      <c r="G14" s="19"/>
    </row>
    <row r="15" spans="1:14" ht="13" x14ac:dyDescent="0.15">
      <c r="A15" s="1" t="s">
        <v>26</v>
      </c>
      <c r="B15" s="19"/>
      <c r="C15" s="20"/>
      <c r="D15" s="20"/>
      <c r="E15" s="21"/>
      <c r="F15" s="19"/>
      <c r="G15" s="19"/>
    </row>
    <row r="16" spans="1:14" x14ac:dyDescent="0.15">
      <c r="B16" s="19"/>
      <c r="C16" s="20"/>
      <c r="D16" s="20"/>
      <c r="E16" s="21"/>
      <c r="F16" s="19"/>
      <c r="G16" s="19"/>
    </row>
    <row r="17" spans="1:7" s="34" customFormat="1" x14ac:dyDescent="0.15">
      <c r="A17" s="34" t="s">
        <v>18</v>
      </c>
      <c r="B17" s="35"/>
      <c r="C17" s="35"/>
      <c r="D17" s="35"/>
      <c r="E17" s="35"/>
      <c r="F17" s="35"/>
      <c r="G17" s="35"/>
    </row>
    <row r="18" spans="1:7" x14ac:dyDescent="0.15">
      <c r="A18" s="1" t="s">
        <v>19</v>
      </c>
      <c r="B18" s="19"/>
      <c r="C18" s="19"/>
      <c r="D18" s="19"/>
      <c r="E18" s="19"/>
      <c r="F18" s="19"/>
      <c r="G18" s="19"/>
    </row>
    <row r="19" spans="1:7" x14ac:dyDescent="0.15">
      <c r="A19" s="1" t="s">
        <v>24</v>
      </c>
    </row>
  </sheetData>
  <mergeCells count="5">
    <mergeCell ref="K1:M1"/>
    <mergeCell ref="B1:B2"/>
    <mergeCell ref="A1:A2"/>
    <mergeCell ref="C1:F1"/>
    <mergeCell ref="G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BiasFactorCalculation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Gloriam</dc:creator>
  <cp:lastModifiedBy>David Gloriam</cp:lastModifiedBy>
  <dcterms:created xsi:type="dcterms:W3CDTF">2021-11-23T12:51:23Z</dcterms:created>
  <dcterms:modified xsi:type="dcterms:W3CDTF">2022-07-07T10:13:07Z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2630e2-1ac5-455e-8217-0156b1936a76_Enabled">
    <vt:lpwstr>true</vt:lpwstr>
  </property>
  <property fmtid="{D5CDD505-2E9C-101B-9397-08002B2CF9AE}" pid="3" name="MSIP_Label_6a2630e2-1ac5-455e-8217-0156b1936a76_SetDate">
    <vt:lpwstr>2021-11-23T12:51:23Z</vt:lpwstr>
  </property>
  <property fmtid="{D5CDD505-2E9C-101B-9397-08002B2CF9AE}" pid="4" name="MSIP_Label_6a2630e2-1ac5-455e-8217-0156b1936a76_Method">
    <vt:lpwstr>Standard</vt:lpwstr>
  </property>
  <property fmtid="{D5CDD505-2E9C-101B-9397-08002B2CF9AE}" pid="5" name="MSIP_Label_6a2630e2-1ac5-455e-8217-0156b1936a76_Name">
    <vt:lpwstr>Notclass</vt:lpwstr>
  </property>
  <property fmtid="{D5CDD505-2E9C-101B-9397-08002B2CF9AE}" pid="6" name="MSIP_Label_6a2630e2-1ac5-455e-8217-0156b1936a76_SiteId">
    <vt:lpwstr>a3927f91-cda1-4696-af89-8c9f1ceffa91</vt:lpwstr>
  </property>
  <property fmtid="{D5CDD505-2E9C-101B-9397-08002B2CF9AE}" pid="7" name="MSIP_Label_6a2630e2-1ac5-455e-8217-0156b1936a76_ActionId">
    <vt:lpwstr>af5f6672-b10a-4b30-b627-3b250c7178ba</vt:lpwstr>
  </property>
  <property fmtid="{D5CDD505-2E9C-101B-9397-08002B2CF9AE}" pid="8" name="MSIP_Label_6a2630e2-1ac5-455e-8217-0156b1936a76_ContentBits">
    <vt:lpwstr>0</vt:lpwstr>
  </property>
</Properties>
</file>